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<sst xmlns="http://schemas.openxmlformats.org/spreadsheetml/2006/main" count="69" uniqueCount="37">
  <si>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</si>
  <si>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</si>
  <si>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</si>
  <si>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</si>
  <si>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</si>
  <si>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</si>
  <si>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</si>
  <si>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</si>
  <si>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</si>
  <si>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</si>
  <si>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ボンバン</t>
  </si>
  <si>
    <t>キャブバン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</si>
  <si>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</si>
  <si>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</si>
  <si>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</si>
  <si>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</si>
  <si>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</si>
  <si>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</si>
  <si>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</si>
  <si>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</si>
  <si>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</si>
  <si>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</si>
  <si>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</si>
  <si>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</si>
  <si>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ボンバン</t>
  </si>
  <si>
    <t>キャブバン</t>
  </si>
  <si>
    <t>2008/01/04 作成</t>
  </si>
  <si>
    <t>平成１９年  年報</t>
  </si>
  <si>
    <t>平成１９年  年報</t>
  </si>
  <si>
    <t>車種別･銘柄別販売台数</t>
  </si>
  <si>
    <t>新車　　軽四輪自動車販売台数　（速報）</t>
  </si>
  <si>
    <t/>
  </si>
  <si>
    <t>平成１８年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</si>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</sst>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.0\ &quot;％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9" fillId="0" borderId="9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 applyProtection="1">
      <alignment vertical="center"/>
      <protection locked="0"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176" fontId="4" fillId="0" borderId="13" xfId="0" applyNumberFormat="1" applyFont="1" applyBorder="1" applyAlignment="1" applyProtection="1">
      <alignment vertical="center"/>
      <protection/>
    </xf>
    <xf numFmtId="176" fontId="9" fillId="0" borderId="6" xfId="0" applyNumberFormat="1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6" fontId="9" fillId="0" borderId="9" xfId="0" applyNumberFormat="1" applyFont="1" applyBorder="1" applyAlignment="1" applyProtection="1">
      <alignment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0" fillId="0" borderId="23" xfId="0" applyBorder="1" applyAlignment="1">
      <alignment/>
    </xf>
    <xf numFmtId="177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/>
    </xf>
    <xf numFmtId="0" fontId="4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4" fillId="0" borderId="13" xfId="0" applyNumberFormat="1" applyFont="1" applyBorder="1" applyAlignment="1" applyProtection="1">
      <alignment vertical="center"/>
      <protection/>
    </xf>
    <xf numFmtId="177" fontId="9" fillId="0" borderId="29" xfId="0" applyNumberFormat="1" applyFont="1" applyBorder="1" applyAlignment="1" applyProtection="1">
      <alignment vertical="center"/>
      <protection/>
    </xf>
    <xf numFmtId="177" fontId="9" fillId="0" borderId="7" xfId="0" applyNumberFormat="1" applyFont="1" applyBorder="1" applyAlignment="1" applyProtection="1">
      <alignment vertical="center"/>
      <protection/>
    </xf>
    <xf numFmtId="177" fontId="4" fillId="0" borderId="12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7" fontId="4" fillId="0" borderId="13" xfId="0" applyNumberFormat="1" applyFont="1" applyBorder="1" applyAlignment="1">
      <alignment vertical="center"/>
    </xf>
    <xf numFmtId="177" fontId="9" fillId="0" borderId="29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7" fontId="4" fillId="0" borderId="32" xfId="0" applyNumberFormat="1" applyFont="1" applyBorder="1" applyAlignment="1" applyProtection="1">
      <alignment vertical="center"/>
      <protection locked="0"/>
    </xf>
    <xf numFmtId="177" fontId="9" fillId="0" borderId="33" xfId="0" applyNumberFormat="1" applyFont="1" applyBorder="1" applyAlignment="1" applyProtection="1">
      <alignment vertical="center"/>
      <protection locked="0"/>
    </xf>
    <xf numFmtId="177" fontId="9" fillId="0" borderId="34" xfId="0" applyNumberFormat="1" applyFont="1" applyBorder="1" applyAlignment="1" applyProtection="1">
      <alignment vertical="center"/>
      <protection locked="0"/>
    </xf>
    <xf numFmtId="177" fontId="4" fillId="0" borderId="31" xfId="0" applyNumberFormat="1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177" fontId="4" fillId="0" borderId="32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workbookViewId="0" topLeftCell="B5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1" customFormat="1" ht="15" customHeight="1">
      <c r="B1" s="2" t="s">
        <v>31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26</v>
      </c>
    </row>
    <row r="2" spans="2:22" s="1" customFormat="1" ht="15" customHeight="1">
      <c r="B2" s="2" t="s">
        <v>31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2:20" s="1" customFormat="1" ht="10.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27</v>
      </c>
      <c r="L6" s="108" t="str">
        <f>TEXT(Q21,"#,##0")</f>
        <v>82,595</v>
      </c>
      <c r="M6" s="109"/>
      <c r="N6" s="12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3"/>
      <c r="D8" s="13"/>
      <c r="F8" s="13"/>
      <c r="G8" s="13"/>
      <c r="H8" s="13"/>
      <c r="I8" s="13"/>
      <c r="J8" s="13"/>
      <c r="K8" s="13"/>
      <c r="M8" s="13"/>
      <c r="N8" s="13"/>
      <c r="P8" s="13"/>
      <c r="Q8" s="13"/>
      <c r="R8" s="13"/>
      <c r="S8" s="13"/>
      <c r="T8" s="13"/>
      <c r="U8" s="13"/>
    </row>
    <row r="9" spans="2:21" ht="18.75" customHeight="1" thickBot="1">
      <c r="B9" s="14"/>
      <c r="C9" s="15"/>
      <c r="D9" s="16" t="s">
        <v>32</v>
      </c>
      <c r="E9" s="15"/>
      <c r="F9" s="17"/>
      <c r="G9" s="16" t="s">
        <v>29</v>
      </c>
      <c r="H9" s="18"/>
      <c r="I9" s="19"/>
      <c r="J9" s="18"/>
      <c r="K9" s="14"/>
      <c r="L9" s="15"/>
      <c r="M9" s="16" t="s">
        <v>28</v>
      </c>
      <c r="N9" s="15"/>
      <c r="O9" s="17"/>
      <c r="P9" s="16" t="s">
        <v>29</v>
      </c>
      <c r="Q9" s="18"/>
      <c r="R9" s="19"/>
      <c r="S9" s="13"/>
      <c r="T9" s="13"/>
      <c r="U9" s="13"/>
    </row>
    <row r="10" spans="2:22" ht="15.75" customHeight="1">
      <c r="B10" s="20"/>
      <c r="C10" s="112" t="s">
        <v>2</v>
      </c>
      <c r="D10" s="21" t="s">
        <v>3</v>
      </c>
      <c r="E10" s="22"/>
      <c r="F10" s="23"/>
      <c r="G10" s="112" t="s">
        <v>4</v>
      </c>
      <c r="H10" s="112" t="s">
        <v>5</v>
      </c>
      <c r="I10" s="116" t="s">
        <v>6</v>
      </c>
      <c r="J10" s="13"/>
      <c r="K10" s="20"/>
      <c r="L10" s="112" t="s">
        <v>2</v>
      </c>
      <c r="M10" s="24" t="s">
        <v>3</v>
      </c>
      <c r="N10" s="22"/>
      <c r="O10" s="23"/>
      <c r="P10" s="112" t="s">
        <v>4</v>
      </c>
      <c r="Q10" s="112" t="s">
        <v>5</v>
      </c>
      <c r="R10" s="116" t="s">
        <v>6</v>
      </c>
      <c r="S10" s="13"/>
      <c r="T10" s="119" t="s">
        <v>33</v>
      </c>
      <c r="U10" s="120"/>
      <c r="V10" s="121"/>
    </row>
    <row r="11" spans="2:22" ht="15.75" customHeight="1">
      <c r="B11" s="25"/>
      <c r="C11" s="113"/>
      <c r="D11" s="26" t="s">
        <v>7</v>
      </c>
      <c r="E11" s="27" t="s">
        <v>8</v>
      </c>
      <c r="F11" s="28" t="s">
        <v>9</v>
      </c>
      <c r="G11" s="113"/>
      <c r="H11" s="113"/>
      <c r="I11" s="117"/>
      <c r="J11" s="13"/>
      <c r="K11" s="25"/>
      <c r="L11" s="113"/>
      <c r="M11" s="29" t="s">
        <v>10</v>
      </c>
      <c r="N11" s="27" t="s">
        <v>11</v>
      </c>
      <c r="O11" s="28" t="s">
        <v>9</v>
      </c>
      <c r="P11" s="113"/>
      <c r="Q11" s="113"/>
      <c r="R11" s="117"/>
      <c r="S11" s="13"/>
      <c r="T11" s="122"/>
      <c r="U11" s="123"/>
      <c r="V11" s="124"/>
    </row>
    <row r="12" spans="2:22" s="30" customFormat="1" ht="25.5" customHeight="1">
      <c r="B12" s="31" t="s">
        <v>12</v>
      </c>
      <c r="C12" s="32">
        <v>24279</v>
      </c>
      <c r="D12" s="33">
        <v>830</v>
      </c>
      <c r="E12" s="34">
        <v>3155</v>
      </c>
      <c r="F12" s="35">
        <f aca="true" t="shared" si="0" ref="F12:F19">SUM(D12:E12)</f>
        <v>3985</v>
      </c>
      <c r="G12" s="36">
        <v>3648</v>
      </c>
      <c r="H12" s="35">
        <f aca="true" t="shared" si="1" ref="H12:H19">SUM(C12,F12,G12)</f>
        <v>31912</v>
      </c>
      <c r="I12" s="37">
        <f>IF(ISERR(H12*100/H21),"",(H12*100/H21))</f>
        <v>37.985501898560905</v>
      </c>
      <c r="J12" s="38"/>
      <c r="K12" s="31" t="s">
        <v>12</v>
      </c>
      <c r="L12" s="36">
        <v>23516</v>
      </c>
      <c r="M12" s="33">
        <v>648</v>
      </c>
      <c r="N12" s="34">
        <v>3176</v>
      </c>
      <c r="O12" s="35">
        <f aca="true" t="shared" si="2" ref="O12:O19">SUM(M12:N12)</f>
        <v>3824</v>
      </c>
      <c r="P12" s="36">
        <v>3800</v>
      </c>
      <c r="Q12" s="39">
        <f aca="true" t="shared" si="3" ref="Q12:Q19">SUM(L12,O12,P12)</f>
        <v>31140</v>
      </c>
      <c r="R12" s="40">
        <f>IF(ISERR(Q12*100/Q21),"",(Q12*100/Q21))</f>
        <v>37.70204007506508</v>
      </c>
      <c r="S12" s="38"/>
      <c r="T12" s="41"/>
      <c r="U12" s="42">
        <f aca="true" t="shared" si="4" ref="U12:U21">IF(ISERR(Q12*100/H12),"",(Q12*100/H12))</f>
        <v>97.58084733015794</v>
      </c>
      <c r="V12" s="43"/>
    </row>
    <row r="13" spans="2:22" s="30" customFormat="1" ht="25.5" customHeight="1">
      <c r="B13" s="31" t="s">
        <v>13</v>
      </c>
      <c r="C13" s="36">
        <v>20837</v>
      </c>
      <c r="D13" s="33">
        <v>787</v>
      </c>
      <c r="E13" s="34">
        <v>1632</v>
      </c>
      <c r="F13" s="35">
        <f t="shared" si="0"/>
        <v>2419</v>
      </c>
      <c r="G13" s="36">
        <v>2025</v>
      </c>
      <c r="H13" s="35">
        <f t="shared" si="1"/>
        <v>25281</v>
      </c>
      <c r="I13" s="37">
        <f>IF(ISERR(H13*100/H21),"",(H13*100/H21))</f>
        <v>30.092487888490794</v>
      </c>
      <c r="J13" s="38"/>
      <c r="K13" s="31" t="s">
        <v>13</v>
      </c>
      <c r="L13" s="36">
        <v>22065</v>
      </c>
      <c r="M13" s="33">
        <v>726</v>
      </c>
      <c r="N13" s="34">
        <v>1561</v>
      </c>
      <c r="O13" s="35">
        <f t="shared" si="2"/>
        <v>2287</v>
      </c>
      <c r="P13" s="36">
        <v>2109</v>
      </c>
      <c r="Q13" s="39">
        <f t="shared" si="3"/>
        <v>26461</v>
      </c>
      <c r="R13" s="40">
        <f>IF(ISERR(Q13*100/Q21),"",(Q13*100/Q21))</f>
        <v>32.037048247472605</v>
      </c>
      <c r="S13" s="38"/>
      <c r="T13" s="41"/>
      <c r="U13" s="42">
        <f t="shared" si="4"/>
        <v>104.66753688540801</v>
      </c>
      <c r="V13" s="43"/>
    </row>
    <row r="14" spans="2:22" s="30" customFormat="1" ht="25.5" customHeight="1">
      <c r="B14" s="31" t="s">
        <v>14</v>
      </c>
      <c r="C14" s="32">
        <v>3542</v>
      </c>
      <c r="D14" s="33">
        <v>453</v>
      </c>
      <c r="E14" s="34">
        <v>525</v>
      </c>
      <c r="F14" s="35">
        <f t="shared" si="0"/>
        <v>978</v>
      </c>
      <c r="G14" s="36">
        <v>562</v>
      </c>
      <c r="H14" s="35">
        <f t="shared" si="1"/>
        <v>5082</v>
      </c>
      <c r="I14" s="37">
        <f>IF(ISERR(H14*100/H21),"",(H14*100/H21))</f>
        <v>6.049207841830237</v>
      </c>
      <c r="J14" s="38"/>
      <c r="K14" s="31" t="s">
        <v>14</v>
      </c>
      <c r="L14" s="36">
        <v>3067</v>
      </c>
      <c r="M14" s="33">
        <v>332</v>
      </c>
      <c r="N14" s="34">
        <v>643</v>
      </c>
      <c r="O14" s="35">
        <f t="shared" si="2"/>
        <v>975</v>
      </c>
      <c r="P14" s="36">
        <v>496</v>
      </c>
      <c r="Q14" s="39">
        <f t="shared" si="3"/>
        <v>4538</v>
      </c>
      <c r="R14" s="40">
        <f>IF(ISERR(Q14*100/Q21),"",(Q14*100/Q21))</f>
        <v>5.4942793147284945</v>
      </c>
      <c r="S14" s="38"/>
      <c r="T14" s="41"/>
      <c r="U14" s="42">
        <f t="shared" si="4"/>
        <v>89.29555293191657</v>
      </c>
      <c r="V14" s="43"/>
    </row>
    <row r="15" spans="2:22" s="30" customFormat="1" ht="25.5" customHeight="1">
      <c r="B15" s="31" t="s">
        <v>15</v>
      </c>
      <c r="C15" s="36">
        <v>1433</v>
      </c>
      <c r="D15" s="33">
        <v>141</v>
      </c>
      <c r="E15" s="34">
        <v>313</v>
      </c>
      <c r="F15" s="35">
        <f t="shared" si="0"/>
        <v>454</v>
      </c>
      <c r="G15" s="36">
        <v>323</v>
      </c>
      <c r="H15" s="35">
        <f t="shared" si="1"/>
        <v>2210</v>
      </c>
      <c r="I15" s="37">
        <f>IF(ISERR(H15*100/H21),"",(H15*100/H21))</f>
        <v>2.630607896584971</v>
      </c>
      <c r="J15" s="38"/>
      <c r="K15" s="31" t="s">
        <v>15</v>
      </c>
      <c r="L15" s="36">
        <v>1462</v>
      </c>
      <c r="M15" s="33">
        <v>155</v>
      </c>
      <c r="N15" s="34">
        <v>279</v>
      </c>
      <c r="O15" s="35">
        <f t="shared" si="2"/>
        <v>434</v>
      </c>
      <c r="P15" s="36">
        <v>329</v>
      </c>
      <c r="Q15" s="39">
        <f t="shared" si="3"/>
        <v>2225</v>
      </c>
      <c r="R15" s="40">
        <f>IF(ISERR(Q15*100/Q21),"",(Q15*100/Q21))</f>
        <v>2.6938676675343545</v>
      </c>
      <c r="S15" s="38"/>
      <c r="T15" s="41"/>
      <c r="U15" s="42">
        <f t="shared" si="4"/>
        <v>100.67873303167421</v>
      </c>
      <c r="V15" s="43"/>
    </row>
    <row r="16" spans="2:22" s="30" customFormat="1" ht="25.5" customHeight="1">
      <c r="B16" s="31" t="s">
        <v>16</v>
      </c>
      <c r="C16" s="32">
        <v>10462</v>
      </c>
      <c r="D16" s="33">
        <v>0</v>
      </c>
      <c r="E16" s="34">
        <v>919</v>
      </c>
      <c r="F16" s="35">
        <f t="shared" si="0"/>
        <v>919</v>
      </c>
      <c r="G16" s="36">
        <v>845</v>
      </c>
      <c r="H16" s="35">
        <f t="shared" si="1"/>
        <v>12226</v>
      </c>
      <c r="I16" s="37">
        <f>IF(ISERR(H16*100/H21),"",(H16*100/H21))</f>
        <v>14.552856173596314</v>
      </c>
      <c r="J16" s="38"/>
      <c r="K16" s="31" t="s">
        <v>16</v>
      </c>
      <c r="L16" s="36">
        <v>8055</v>
      </c>
      <c r="M16" s="33">
        <v>0</v>
      </c>
      <c r="N16" s="34">
        <v>677</v>
      </c>
      <c r="O16" s="35">
        <f t="shared" si="2"/>
        <v>677</v>
      </c>
      <c r="P16" s="36">
        <v>732</v>
      </c>
      <c r="Q16" s="39">
        <f t="shared" si="3"/>
        <v>9464</v>
      </c>
      <c r="R16" s="40">
        <f>IF(ISERR(Q16*100/Q21),"",(Q16*100/Q21))</f>
        <v>11.458320721593317</v>
      </c>
      <c r="S16" s="38"/>
      <c r="T16" s="41"/>
      <c r="U16" s="42">
        <f t="shared" si="4"/>
        <v>77.40880091608048</v>
      </c>
      <c r="V16" s="43"/>
    </row>
    <row r="17" spans="2:22" s="30" customFormat="1" ht="25.5" customHeight="1">
      <c r="B17" s="31" t="s">
        <v>17</v>
      </c>
      <c r="C17" s="36">
        <v>1085</v>
      </c>
      <c r="D17" s="33">
        <v>0</v>
      </c>
      <c r="E17" s="34">
        <v>200</v>
      </c>
      <c r="F17" s="35">
        <f t="shared" si="0"/>
        <v>200</v>
      </c>
      <c r="G17" s="36">
        <v>93</v>
      </c>
      <c r="H17" s="35">
        <f t="shared" si="1"/>
        <v>1378</v>
      </c>
      <c r="I17" s="37">
        <f>IF(ISERR(H17*100/H21),"",(H17*100/H21))</f>
        <v>1.6402613943412172</v>
      </c>
      <c r="J17" s="38"/>
      <c r="K17" s="31" t="s">
        <v>17</v>
      </c>
      <c r="L17" s="36">
        <v>1253</v>
      </c>
      <c r="M17" s="33">
        <v>0</v>
      </c>
      <c r="N17" s="34">
        <v>271</v>
      </c>
      <c r="O17" s="35">
        <f t="shared" si="2"/>
        <v>271</v>
      </c>
      <c r="P17" s="36">
        <v>114</v>
      </c>
      <c r="Q17" s="39">
        <f t="shared" si="3"/>
        <v>1638</v>
      </c>
      <c r="R17" s="40">
        <f>IF(ISERR(Q17*100/Q21),"",(Q17*100/Q21))</f>
        <v>1.9831708941219202</v>
      </c>
      <c r="S17" s="38"/>
      <c r="T17" s="41"/>
      <c r="U17" s="42">
        <f t="shared" si="4"/>
        <v>118.86792452830188</v>
      </c>
      <c r="V17" s="43"/>
    </row>
    <row r="18" spans="2:22" s="30" customFormat="1" ht="25.5" customHeight="1">
      <c r="B18" s="31" t="s">
        <v>18</v>
      </c>
      <c r="C18" s="36">
        <v>4871</v>
      </c>
      <c r="D18" s="33">
        <v>0</v>
      </c>
      <c r="E18" s="34">
        <v>603</v>
      </c>
      <c r="F18" s="35">
        <f t="shared" si="0"/>
        <v>603</v>
      </c>
      <c r="G18" s="36">
        <v>373</v>
      </c>
      <c r="H18" s="35">
        <f t="shared" si="1"/>
        <v>5847</v>
      </c>
      <c r="I18" s="37">
        <f>IF(ISERR(H18*100/H21),"",(H18*100/H21))</f>
        <v>6.959802882955803</v>
      </c>
      <c r="J18" s="38"/>
      <c r="K18" s="31" t="s">
        <v>18</v>
      </c>
      <c r="L18" s="36">
        <v>6165</v>
      </c>
      <c r="M18" s="33">
        <v>0</v>
      </c>
      <c r="N18" s="34">
        <v>535</v>
      </c>
      <c r="O18" s="35">
        <f t="shared" si="2"/>
        <v>535</v>
      </c>
      <c r="P18" s="36">
        <v>336</v>
      </c>
      <c r="Q18" s="39">
        <f t="shared" si="3"/>
        <v>7036</v>
      </c>
      <c r="R18" s="40">
        <f>IF(ISERR(Q18*100/Q21),"",(Q18*100/Q21))</f>
        <v>8.518675464616502</v>
      </c>
      <c r="S18" s="38"/>
      <c r="T18" s="41"/>
      <c r="U18" s="42">
        <f t="shared" si="4"/>
        <v>120.33521463998632</v>
      </c>
      <c r="V18" s="43"/>
    </row>
    <row r="19" spans="2:22" s="30" customFormat="1" ht="25.5" customHeight="1">
      <c r="B19" s="31" t="s">
        <v>19</v>
      </c>
      <c r="C19" s="36">
        <v>0</v>
      </c>
      <c r="D19" s="33">
        <v>0</v>
      </c>
      <c r="E19" s="34">
        <v>0</v>
      </c>
      <c r="F19" s="35">
        <f t="shared" si="0"/>
        <v>0</v>
      </c>
      <c r="G19" s="36">
        <v>0</v>
      </c>
      <c r="H19" s="35">
        <f t="shared" si="1"/>
        <v>0</v>
      </c>
      <c r="I19" s="37">
        <f>IF(ISERR(H19*100/H21),"",(H19*100/H21))</f>
        <v>0</v>
      </c>
      <c r="J19" s="38"/>
      <c r="K19" s="31" t="s">
        <v>19</v>
      </c>
      <c r="L19" s="36">
        <v>0</v>
      </c>
      <c r="M19" s="33">
        <v>0</v>
      </c>
      <c r="N19" s="34">
        <v>0</v>
      </c>
      <c r="O19" s="35">
        <f t="shared" si="2"/>
        <v>0</v>
      </c>
      <c r="P19" s="36">
        <v>0</v>
      </c>
      <c r="Q19" s="39">
        <f t="shared" si="3"/>
        <v>0</v>
      </c>
      <c r="R19" s="40">
        <f>IF(ISERR(Q19*100/Q21),"",(Q19*100/Q21))</f>
        <v>0</v>
      </c>
      <c r="S19" s="38"/>
      <c r="T19" s="41"/>
      <c r="U19" s="42">
        <f t="shared" si="4"/>
      </c>
      <c r="V19" s="43"/>
    </row>
    <row r="20" spans="2:22" s="30" customFormat="1" ht="25.5" customHeight="1">
      <c r="B20" s="31" t="s">
        <v>20</v>
      </c>
      <c r="C20" s="44">
        <v>0</v>
      </c>
      <c r="D20" s="45"/>
      <c r="E20" s="46"/>
      <c r="F20" s="47">
        <v>0</v>
      </c>
      <c r="G20" s="44">
        <v>75</v>
      </c>
      <c r="H20" s="36">
        <f>SUM(C20+F20+G20)</f>
        <v>75</v>
      </c>
      <c r="I20" s="37">
        <f>IF(ISERR(H20*100/H21),"",(H20*100/H21))</f>
        <v>0.08927402363976146</v>
      </c>
      <c r="J20" s="38"/>
      <c r="K20" s="31" t="s">
        <v>20</v>
      </c>
      <c r="L20" s="44">
        <v>3</v>
      </c>
      <c r="M20" s="48"/>
      <c r="N20" s="46"/>
      <c r="O20" s="47">
        <v>0</v>
      </c>
      <c r="P20" s="44">
        <v>90</v>
      </c>
      <c r="Q20" s="39">
        <f>SUM(L20+O20+P20)</f>
        <v>93</v>
      </c>
      <c r="R20" s="40">
        <f>IF(ISERR(Q20*100/Q21),"",(Q20*100/Q21))</f>
        <v>0.11259761486772807</v>
      </c>
      <c r="S20" s="38"/>
      <c r="T20" s="41"/>
      <c r="U20" s="42">
        <f t="shared" si="4"/>
        <v>124</v>
      </c>
      <c r="V20" s="43"/>
    </row>
    <row r="21" spans="2:22" s="30" customFormat="1" ht="25.5" customHeight="1">
      <c r="B21" s="31" t="s">
        <v>21</v>
      </c>
      <c r="C21" s="44">
        <f aca="true" t="shared" si="5" ref="C21:H21">SUM(C12:C20)</f>
        <v>66509</v>
      </c>
      <c r="D21" s="45">
        <f t="shared" si="5"/>
        <v>2211</v>
      </c>
      <c r="E21" s="46">
        <f t="shared" si="5"/>
        <v>7347</v>
      </c>
      <c r="F21" s="47">
        <f t="shared" si="5"/>
        <v>9558</v>
      </c>
      <c r="G21" s="44">
        <f t="shared" si="5"/>
        <v>7944</v>
      </c>
      <c r="H21" s="39">
        <f t="shared" si="5"/>
        <v>84011</v>
      </c>
      <c r="I21" s="49">
        <f>IF(ISERR(H21*100/H21),"",(H21*100/H21))</f>
        <v>100</v>
      </c>
      <c r="J21" s="38"/>
      <c r="K21" s="31" t="s">
        <v>21</v>
      </c>
      <c r="L21" s="44">
        <f aca="true" t="shared" si="6" ref="L21:Q21">SUM(L12:L20)</f>
        <v>65586</v>
      </c>
      <c r="M21" s="48">
        <f t="shared" si="6"/>
        <v>1861</v>
      </c>
      <c r="N21" s="46">
        <f t="shared" si="6"/>
        <v>7142</v>
      </c>
      <c r="O21" s="47">
        <f t="shared" si="6"/>
        <v>9003</v>
      </c>
      <c r="P21" s="44">
        <f t="shared" si="6"/>
        <v>8006</v>
      </c>
      <c r="Q21" s="39">
        <f t="shared" si="6"/>
        <v>82595</v>
      </c>
      <c r="R21" s="50">
        <f>IF(ISERR(Q21*100/Q21),"",(Q21*100/Q21))</f>
        <v>100</v>
      </c>
      <c r="S21" s="38"/>
      <c r="T21" s="41"/>
      <c r="U21" s="42">
        <f t="shared" si="4"/>
        <v>98.3145064336813</v>
      </c>
      <c r="V21" s="43"/>
    </row>
    <row r="22" spans="2:22" ht="12.75" customHeight="1">
      <c r="B22" s="51"/>
      <c r="C22" s="52"/>
      <c r="D22" s="52"/>
      <c r="E22" s="52"/>
      <c r="F22" s="52"/>
      <c r="G22" s="52"/>
      <c r="H22" s="52"/>
      <c r="I22" s="53"/>
      <c r="J22" s="13"/>
      <c r="K22" s="51"/>
      <c r="L22" s="54"/>
      <c r="M22" s="54"/>
      <c r="N22" s="54"/>
      <c r="O22" s="54"/>
      <c r="P22" s="54"/>
      <c r="Q22" s="54"/>
      <c r="R22" s="55"/>
      <c r="S22" s="13"/>
      <c r="T22" s="56"/>
      <c r="U22" s="57"/>
      <c r="V22" s="58"/>
    </row>
    <row r="23" spans="2:22" ht="28.5" customHeight="1" thickBot="1">
      <c r="B23" s="59"/>
      <c r="C23" s="60"/>
      <c r="D23" s="60"/>
      <c r="E23" s="60"/>
      <c r="F23" s="61"/>
      <c r="G23" s="118"/>
      <c r="H23" s="118"/>
      <c r="I23" s="62"/>
      <c r="J23" s="13"/>
      <c r="K23" s="63"/>
      <c r="L23" s="60"/>
      <c r="M23" s="60"/>
      <c r="N23" s="60"/>
      <c r="O23" s="61"/>
      <c r="P23" s="118"/>
      <c r="Q23" s="118"/>
      <c r="R23" s="62"/>
      <c r="S23" s="13"/>
      <c r="T23" s="63"/>
      <c r="U23" s="64">
        <f>IF(ISERR(SUM(P23*100/G23)),"",SUM(P23*100/G23))</f>
      </c>
      <c r="V23" s="65"/>
    </row>
    <row r="24" spans="2:21" ht="12" customHeight="1">
      <c r="B24" s="66"/>
      <c r="C24" s="66"/>
      <c r="D24" s="66"/>
      <c r="E24" s="66"/>
      <c r="F24" s="66"/>
      <c r="G24" s="66"/>
      <c r="H24" s="66"/>
      <c r="I24" s="67"/>
      <c r="J24" s="13"/>
      <c r="K24" s="66"/>
      <c r="L24" s="66"/>
      <c r="M24" s="66"/>
      <c r="N24" s="66"/>
      <c r="O24" s="66"/>
      <c r="P24" s="66"/>
      <c r="Q24" s="66"/>
      <c r="R24" s="67"/>
      <c r="S24" s="13"/>
      <c r="T24" s="68"/>
      <c r="U24" s="13"/>
    </row>
    <row r="25" spans="2:21" ht="15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69"/>
      <c r="O25" s="13"/>
      <c r="Q25" s="70"/>
      <c r="R25" s="71" t="str">
        <f>IF(ISERR(SUM(Q21*100/N25))," ",SUM(Q21*100/N25))</f>
        <v> </v>
      </c>
      <c r="S25" s="13"/>
      <c r="T25" s="13"/>
      <c r="U25" s="13"/>
    </row>
    <row r="26" spans="2:21" ht="9.75" customHeight="1">
      <c r="B26" s="13"/>
      <c r="C26" s="13"/>
      <c r="D26" s="13"/>
      <c r="E26" s="13"/>
      <c r="F26" s="13"/>
      <c r="G26" s="13"/>
      <c r="H26" s="13"/>
      <c r="I26" s="13"/>
      <c r="J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1" ht="13.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2:21" ht="13.5">
      <c r="B28" s="72" t="s">
        <v>22</v>
      </c>
      <c r="C28" s="7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13"/>
      <c r="T28" s="13"/>
      <c r="U28" s="13"/>
    </row>
    <row r="29" spans="2:21" ht="14.25" thickBo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2:21" ht="15.75" customHeight="1">
      <c r="B30" s="74"/>
      <c r="C30" s="75"/>
      <c r="D30" s="110" t="s">
        <v>2</v>
      </c>
      <c r="E30" s="76" t="s">
        <v>3</v>
      </c>
      <c r="F30" s="77"/>
      <c r="G30" s="78"/>
      <c r="H30" s="110" t="s">
        <v>4</v>
      </c>
      <c r="I30" s="114" t="s">
        <v>23</v>
      </c>
      <c r="J30" s="13"/>
      <c r="K30" s="74"/>
      <c r="L30" s="75"/>
      <c r="M30" s="110" t="s">
        <v>2</v>
      </c>
      <c r="N30" s="76" t="s">
        <v>3</v>
      </c>
      <c r="O30" s="77"/>
      <c r="P30" s="78"/>
      <c r="Q30" s="110" t="s">
        <v>4</v>
      </c>
      <c r="R30" s="114" t="s">
        <v>23</v>
      </c>
      <c r="S30" s="13"/>
      <c r="T30" s="13"/>
      <c r="U30" s="13"/>
    </row>
    <row r="31" spans="2:21" ht="15.75" customHeight="1">
      <c r="B31" s="79"/>
      <c r="C31" s="80"/>
      <c r="D31" s="111"/>
      <c r="E31" s="81" t="s">
        <v>24</v>
      </c>
      <c r="F31" s="82" t="s">
        <v>25</v>
      </c>
      <c r="G31" s="28" t="s">
        <v>23</v>
      </c>
      <c r="H31" s="111"/>
      <c r="I31" s="115"/>
      <c r="J31" s="13"/>
      <c r="K31" s="79"/>
      <c r="L31" s="80"/>
      <c r="M31" s="111"/>
      <c r="N31" s="81" t="s">
        <v>24</v>
      </c>
      <c r="O31" s="82" t="s">
        <v>25</v>
      </c>
      <c r="P31" s="28" t="s">
        <v>23</v>
      </c>
      <c r="Q31" s="111"/>
      <c r="R31" s="115"/>
      <c r="S31" s="13"/>
      <c r="T31" s="13"/>
      <c r="U31" s="13"/>
    </row>
    <row r="32" spans="2:21" s="30" customFormat="1" ht="25.5" customHeight="1">
      <c r="B32" s="84" t="s">
        <v>34</v>
      </c>
      <c r="C32" s="85"/>
      <c r="D32" s="86">
        <f>IF(ISERR(C21*100/H21)," ",(C21*100/H21))</f>
        <v>79.16701384342527</v>
      </c>
      <c r="E32" s="87">
        <f>IF(ISERR(D21*100/H21)," ",(D21*100/H21))</f>
        <v>2.631798216900168</v>
      </c>
      <c r="F32" s="88">
        <f>IF(ISERR(E21*100/H21)," ",(E21*100/H21))</f>
        <v>8.745283355751033</v>
      </c>
      <c r="G32" s="89">
        <f>IF(ISERR(F21*100/H21)," ",(F21*100/H21))</f>
        <v>11.3770815726512</v>
      </c>
      <c r="H32" s="86">
        <f>IF(ISERR(G21*100/H21)," ",(G21*100/H21))</f>
        <v>9.455904583923534</v>
      </c>
      <c r="I32" s="90">
        <f>IF(ISERR(H21*100/H21)," ",(H21*100/H21))</f>
        <v>100</v>
      </c>
      <c r="J32" s="38"/>
      <c r="K32" s="84" t="s">
        <v>36</v>
      </c>
      <c r="L32" s="85"/>
      <c r="M32" s="91">
        <f>IF(ISERR(L21*100/Q21)," ",(L21*100/Q21))</f>
        <v>79.40674374962165</v>
      </c>
      <c r="N32" s="92">
        <f>IF(ISERR(M21*100/Q21)," ",(M21*100/Q21))</f>
        <v>2.25316302439615</v>
      </c>
      <c r="O32" s="93">
        <f>IF(ISERR(N21*100/Q21)," ",(N21*100/Q21))</f>
        <v>8.647012531024881</v>
      </c>
      <c r="P32" s="94">
        <f>IF(ISERR(O21*100/Q21)," ",(O21*100/Q21))</f>
        <v>10.900175555421031</v>
      </c>
      <c r="Q32" s="91">
        <f>IF(ISERR(P21*100/Q21)," ",(P21*100/Q21))</f>
        <v>9.693080694957322</v>
      </c>
      <c r="R32" s="83">
        <f>IF(ISERR(Q21*100/Q21)," ",(Q21*100/Q21))</f>
        <v>100</v>
      </c>
      <c r="S32" s="38"/>
      <c r="T32" s="38"/>
      <c r="U32" s="38"/>
    </row>
    <row r="33" spans="2:21" s="30" customFormat="1" ht="25.5" customHeight="1" thickBot="1">
      <c r="B33" s="95" t="s">
        <v>35</v>
      </c>
      <c r="C33" s="96"/>
      <c r="D33" s="97"/>
      <c r="E33" s="98"/>
      <c r="F33" s="99"/>
      <c r="G33" s="100"/>
      <c r="H33" s="97"/>
      <c r="I33" s="101"/>
      <c r="J33" s="38"/>
      <c r="K33" s="95" t="s">
        <v>35</v>
      </c>
      <c r="L33" s="96"/>
      <c r="M33" s="102">
        <f>IF(ISERR(L21*100/C21)," ",(L21*100/C21))</f>
        <v>98.61221789532243</v>
      </c>
      <c r="N33" s="103">
        <f>IF(ISERR(M21*100/D21)," ",(M21*100/D21))</f>
        <v>84.17005879692447</v>
      </c>
      <c r="O33" s="104">
        <f>IF(ISERR(N21*100/E21)," ",(N21*100/E21))</f>
        <v>97.20974547434326</v>
      </c>
      <c r="P33" s="105">
        <f>IF(ISERR(O21*100/F21)," ",(O21*100/F21))</f>
        <v>94.19334588826115</v>
      </c>
      <c r="Q33" s="102">
        <f>IF(ISERR(P21*100/G21)," ",(P21*100/G21))</f>
        <v>100.78046324269889</v>
      </c>
      <c r="R33" s="106"/>
      <c r="S33" s="38"/>
      <c r="T33" s="38"/>
      <c r="U33" s="38"/>
    </row>
    <row r="34" spans="2:21" ht="13.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Q34" s="13"/>
      <c r="R34" s="13"/>
      <c r="S34" s="13"/>
      <c r="T34" s="13"/>
      <c r="U34" s="13"/>
    </row>
    <row r="35" spans="2:21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7" t="s">
        <v>31</v>
      </c>
      <c r="Q35" s="13"/>
      <c r="R35" s="13"/>
      <c r="S35" s="13"/>
      <c r="T35" s="13"/>
      <c r="U35" s="13"/>
    </row>
    <row r="36" spans="2:21" ht="13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7" t="s">
        <v>31</v>
      </c>
      <c r="P36" s="13"/>
      <c r="Q36" s="13"/>
      <c r="R36" s="13"/>
      <c r="S36" s="13"/>
      <c r="T36" s="13"/>
      <c r="U36" s="13"/>
    </row>
    <row r="37" spans="2:21" ht="13.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ht="13.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ht="13.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ht="13.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3:20" ht="13.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3:20" ht="13.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3:20" ht="13.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3:20" ht="13.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3:20" ht="13.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3:20" ht="13.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3:20" ht="13.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3:20" ht="13.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3:20" ht="13.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3:20" ht="13.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</sheetData>
  <mergeCells count="18">
    <mergeCell ref="T10:V11"/>
    <mergeCell ref="Q30:Q31"/>
    <mergeCell ref="C10:C11"/>
    <mergeCell ref="G10:G11"/>
    <mergeCell ref="H10:H11"/>
    <mergeCell ref="I10:I11"/>
    <mergeCell ref="D30:D31"/>
    <mergeCell ref="H30:H31"/>
    <mergeCell ref="I30:I31"/>
    <mergeCell ref="G23:H23"/>
    <mergeCell ref="L6:M6"/>
    <mergeCell ref="M30:M31"/>
    <mergeCell ref="L10:L11"/>
    <mergeCell ref="R30:R31"/>
    <mergeCell ref="P10:P11"/>
    <mergeCell ref="Q10:Q11"/>
    <mergeCell ref="R10:R11"/>
    <mergeCell ref="P23:Q23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静岡県軽自動車販売店協会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静岡県軽自動車販売店協会</dc:creator>
  <cp:keywords/>
  <dc:description/>
  <cp:lastModifiedBy>静岡県軽自動車販売店協会</cp:lastModifiedBy>
  <dcterms:created xsi:type="dcterms:W3CDTF">2008-01-04T01:55:38Z</dcterms:created>
  <dcterms:modified xsi:type="dcterms:W3CDTF">2008-01-04T01:57:37Z</dcterms:modified>
  <cp:category/>
  <cp:version/>
  <cp:contentType/>
  <cp:contentStatus/>
</cp:coreProperties>
</file>