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<sst xmlns="http://schemas.openxmlformats.org/spreadsheetml/2006/main" count="71" uniqueCount="33">
  <si>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</si>
  <si>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</si>
  <si>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</si>
  <si>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</si>
  <si>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</si>
  <si>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</si>
  <si>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</si>
  <si>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</si>
  <si>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</si>
  <si>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</si>
  <si>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</si>
  <si>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</si>
  <si>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</si>
  <si>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</si>
  <si>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</si>
  <si>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</si>
  <si>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</si>
  <si>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</si>
  <si>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</si>
  <si>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</si>
  <si>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</si>
  <si>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</si>
  <si>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</si>
  <si>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2016/04/01 作成</t>
  </si>
  <si>
    <t>平成２７年  年度報</t>
  </si>
  <si>
    <t>車種別･銘柄別販売台数</t>
  </si>
  <si>
    <t>新車　　軽四輪自動車販売台数　（速報）</t>
  </si>
  <si>
    <t/>
  </si>
  <si>
    <t>平成２６年  年度報</t>
  </si>
  <si>
    <t>前年度対比(％)</t>
  </si>
  <si>
    <t>前年度     (％)</t>
  </si>
  <si>
    <t>前年度対比 (％)</t>
  </si>
  <si>
    <t>当年度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</si>
</sst>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77,058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25292</v>
      </c>
      <c r="D12" s="44">
        <v>494</v>
      </c>
      <c r="E12" s="45">
        <v>3047</v>
      </c>
      <c r="F12" s="46">
        <f aca="true" t="shared" si="0" ref="F12:F18">SUM(D12:E12)</f>
        <v>3541</v>
      </c>
      <c r="G12" s="47">
        <v>2572</v>
      </c>
      <c r="H12" s="46">
        <f aca="true" t="shared" si="1" ref="H12:H18">SUM(C12,F12,G12)</f>
        <v>31405</v>
      </c>
      <c r="I12" s="48">
        <f>IF(ISERR(H12*100/H22),"",(H12*100/H22))</f>
        <v>35.47505280874761</v>
      </c>
      <c r="J12" s="49"/>
      <c r="K12" s="42" t="s">
        <v>10</v>
      </c>
      <c r="L12" s="47">
        <v>21430</v>
      </c>
      <c r="M12" s="44">
        <v>357</v>
      </c>
      <c r="N12" s="45">
        <v>3382</v>
      </c>
      <c r="O12" s="46">
        <f aca="true" t="shared" si="2" ref="O12:O18">SUM(M12:N12)</f>
        <v>3739</v>
      </c>
      <c r="P12" s="47">
        <v>2899</v>
      </c>
      <c r="Q12" s="50">
        <f aca="true" t="shared" si="3" ref="Q12:Q18">SUM(L12,O12,P12)</f>
        <v>28068</v>
      </c>
      <c r="R12" s="51">
        <f>IF(ISERR(Q12*100/Q22),"",(Q12*100/Q22))</f>
        <v>36.42451140699214</v>
      </c>
      <c r="S12" s="49"/>
      <c r="T12" s="52"/>
      <c r="U12" s="53">
        <f aca="true" t="shared" si="4" ref="U12:U18">IF(ISERR(Q12*100/H12),"",(Q12*100/H12))</f>
        <v>89.37430345486388</v>
      </c>
      <c r="V12" s="54"/>
    </row>
    <row r="13" spans="2:22" s="55" customFormat="1" ht="25.5" customHeight="1">
      <c r="B13" s="42" t="s">
        <v>11</v>
      </c>
      <c r="C13" s="47">
        <v>20095</v>
      </c>
      <c r="D13" s="44">
        <v>125</v>
      </c>
      <c r="E13" s="45">
        <v>1836</v>
      </c>
      <c r="F13" s="46">
        <f t="shared" si="0"/>
        <v>1961</v>
      </c>
      <c r="G13" s="47">
        <v>2483</v>
      </c>
      <c r="H13" s="46">
        <f t="shared" si="1"/>
        <v>24539</v>
      </c>
      <c r="I13" s="48">
        <f>IF(ISERR(H13*100/H22),"",(H13*100/H22))</f>
        <v>27.719226902526913</v>
      </c>
      <c r="J13" s="49"/>
      <c r="K13" s="42" t="s">
        <v>11</v>
      </c>
      <c r="L13" s="47">
        <v>18342</v>
      </c>
      <c r="M13" s="44">
        <v>94</v>
      </c>
      <c r="N13" s="45">
        <v>1812</v>
      </c>
      <c r="O13" s="46">
        <f t="shared" si="2"/>
        <v>1906</v>
      </c>
      <c r="P13" s="47">
        <v>1868</v>
      </c>
      <c r="Q13" s="50">
        <f t="shared" si="3"/>
        <v>22116</v>
      </c>
      <c r="R13" s="51">
        <f>IF(ISERR(Q13*100/Q22),"",(Q13*100/Q22))</f>
        <v>28.700459394222534</v>
      </c>
      <c r="S13" s="49"/>
      <c r="T13" s="52"/>
      <c r="U13" s="53">
        <f t="shared" si="4"/>
        <v>90.12592200171156</v>
      </c>
      <c r="V13" s="54"/>
    </row>
    <row r="14" spans="2:22" s="55" customFormat="1" ht="25.5" customHeight="1">
      <c r="B14" s="42" t="s">
        <v>12</v>
      </c>
      <c r="C14" s="43">
        <v>1500</v>
      </c>
      <c r="D14" s="44">
        <v>0</v>
      </c>
      <c r="E14" s="45">
        <v>193</v>
      </c>
      <c r="F14" s="46">
        <f t="shared" si="0"/>
        <v>193</v>
      </c>
      <c r="G14" s="47">
        <v>112</v>
      </c>
      <c r="H14" s="46">
        <f t="shared" si="1"/>
        <v>1805</v>
      </c>
      <c r="I14" s="48">
        <f>IF(ISERR(H14*100/H22),"",(H14*100/H22))</f>
        <v>2.0389259773854302</v>
      </c>
      <c r="J14" s="49"/>
      <c r="K14" s="42" t="s">
        <v>12</v>
      </c>
      <c r="L14" s="47">
        <v>1092</v>
      </c>
      <c r="M14" s="44">
        <v>3</v>
      </c>
      <c r="N14" s="45">
        <v>187</v>
      </c>
      <c r="O14" s="46">
        <f t="shared" si="2"/>
        <v>190</v>
      </c>
      <c r="P14" s="47">
        <v>97</v>
      </c>
      <c r="Q14" s="50">
        <f t="shared" si="3"/>
        <v>1379</v>
      </c>
      <c r="R14" s="51">
        <f>IF(ISERR(Q14*100/Q22),"",(Q14*100/Q22))</f>
        <v>1.7895611098133872</v>
      </c>
      <c r="S14" s="49"/>
      <c r="T14" s="52"/>
      <c r="U14" s="53">
        <f t="shared" si="4"/>
        <v>76.39889196675901</v>
      </c>
      <c r="V14" s="54"/>
    </row>
    <row r="15" spans="2:22" s="55" customFormat="1" ht="25.5" customHeight="1">
      <c r="B15" s="42" t="s">
        <v>13</v>
      </c>
      <c r="C15" s="47">
        <v>433</v>
      </c>
      <c r="D15" s="44">
        <v>17</v>
      </c>
      <c r="E15" s="45">
        <v>73</v>
      </c>
      <c r="F15" s="46">
        <f t="shared" si="0"/>
        <v>90</v>
      </c>
      <c r="G15" s="47">
        <v>44</v>
      </c>
      <c r="H15" s="46">
        <f t="shared" si="1"/>
        <v>567</v>
      </c>
      <c r="I15" s="48">
        <f>IF(ISERR(H15*100/H22),"",(H15*100/H22))</f>
        <v>0.6404825646412958</v>
      </c>
      <c r="J15" s="49"/>
      <c r="K15" s="42" t="s">
        <v>13</v>
      </c>
      <c r="L15" s="47">
        <v>367</v>
      </c>
      <c r="M15" s="44">
        <v>8</v>
      </c>
      <c r="N15" s="45">
        <v>83</v>
      </c>
      <c r="O15" s="46">
        <f t="shared" si="2"/>
        <v>91</v>
      </c>
      <c r="P15" s="47">
        <v>44</v>
      </c>
      <c r="Q15" s="50">
        <f t="shared" si="3"/>
        <v>502</v>
      </c>
      <c r="R15" s="51">
        <f>IF(ISERR(Q15*100/Q22),"",(Q15*100/Q22))</f>
        <v>0.6514573438189416</v>
      </c>
      <c r="S15" s="49"/>
      <c r="T15" s="52"/>
      <c r="U15" s="53">
        <f t="shared" si="4"/>
        <v>88.53615520282187</v>
      </c>
      <c r="V15" s="54"/>
    </row>
    <row r="16" spans="2:22" s="55" customFormat="1" ht="25.5" customHeight="1">
      <c r="B16" s="42" t="s">
        <v>14</v>
      </c>
      <c r="C16" s="43">
        <v>16082</v>
      </c>
      <c r="D16" s="44">
        <v>0</v>
      </c>
      <c r="E16" s="45">
        <v>498</v>
      </c>
      <c r="F16" s="46">
        <f t="shared" si="0"/>
        <v>498</v>
      </c>
      <c r="G16" s="47">
        <v>661</v>
      </c>
      <c r="H16" s="46">
        <f t="shared" si="1"/>
        <v>17241</v>
      </c>
      <c r="I16" s="48">
        <f>IF(ISERR(H16*100/H22),"",(H16*100/H22))</f>
        <v>19.475414280389035</v>
      </c>
      <c r="J16" s="49"/>
      <c r="K16" s="42" t="s">
        <v>14</v>
      </c>
      <c r="L16" s="47">
        <v>13420</v>
      </c>
      <c r="M16" s="44">
        <v>0</v>
      </c>
      <c r="N16" s="45">
        <v>425</v>
      </c>
      <c r="O16" s="46">
        <f t="shared" si="2"/>
        <v>425</v>
      </c>
      <c r="P16" s="47">
        <v>603</v>
      </c>
      <c r="Q16" s="50">
        <f t="shared" si="3"/>
        <v>14448</v>
      </c>
      <c r="R16" s="51">
        <f>IF(ISERR(Q16*100/Q22),"",(Q16*100/Q22))</f>
        <v>18.749513353577825</v>
      </c>
      <c r="S16" s="49"/>
      <c r="T16" s="52"/>
      <c r="U16" s="53">
        <f t="shared" si="4"/>
        <v>83.80024360535931</v>
      </c>
      <c r="V16" s="54"/>
    </row>
    <row r="17" spans="2:22" s="55" customFormat="1" ht="25.5" customHeight="1">
      <c r="B17" s="42" t="s">
        <v>15</v>
      </c>
      <c r="C17" s="47">
        <v>1544</v>
      </c>
      <c r="D17" s="44">
        <v>0</v>
      </c>
      <c r="E17" s="45">
        <v>259</v>
      </c>
      <c r="F17" s="46">
        <f t="shared" si="0"/>
        <v>259</v>
      </c>
      <c r="G17" s="47">
        <v>95</v>
      </c>
      <c r="H17" s="46">
        <f>SUM(C17,F17,G17)</f>
        <v>1898</v>
      </c>
      <c r="I17" s="48">
        <f>IF(ISERR(H17*100/H22),"",(H17*100/H22))</f>
        <v>2.143978673173156</v>
      </c>
      <c r="J17" s="49"/>
      <c r="K17" s="42" t="s">
        <v>15</v>
      </c>
      <c r="L17" s="47">
        <v>1177</v>
      </c>
      <c r="M17" s="44">
        <v>0</v>
      </c>
      <c r="N17" s="45">
        <v>270</v>
      </c>
      <c r="O17" s="46">
        <f>SUM(M17:N17)</f>
        <v>270</v>
      </c>
      <c r="P17" s="47">
        <v>86</v>
      </c>
      <c r="Q17" s="50">
        <f>SUM(L17,O17,P17)</f>
        <v>1533</v>
      </c>
      <c r="R17" s="51">
        <f>IF(ISERR(Q17*100/Q22),"",(Q17*100/Q22))</f>
        <v>1.989410573853461</v>
      </c>
      <c r="S17" s="49"/>
      <c r="T17" s="52"/>
      <c r="U17" s="53">
        <f>IF(ISERR(Q17*100/H17),"",(Q17*100/H17))</f>
        <v>80.76923076923077</v>
      </c>
      <c r="V17" s="54"/>
    </row>
    <row r="18" spans="2:22" s="55" customFormat="1" ht="25.5" customHeight="1">
      <c r="B18" s="42" t="s">
        <v>16</v>
      </c>
      <c r="C18" s="47">
        <v>8902</v>
      </c>
      <c r="D18" s="44">
        <v>0</v>
      </c>
      <c r="E18" s="45">
        <v>790</v>
      </c>
      <c r="F18" s="46">
        <f t="shared" si="0"/>
        <v>790</v>
      </c>
      <c r="G18" s="47">
        <v>262</v>
      </c>
      <c r="H18" s="46">
        <f t="shared" si="1"/>
        <v>9954</v>
      </c>
      <c r="I18" s="48">
        <f>IF(ISERR(H18*100/H22),"",(H18*100/H22))</f>
        <v>11.244027245924972</v>
      </c>
      <c r="J18" s="49"/>
      <c r="K18" s="42" t="s">
        <v>16</v>
      </c>
      <c r="L18" s="47">
        <v>6719</v>
      </c>
      <c r="M18" s="44">
        <v>0</v>
      </c>
      <c r="N18" s="45">
        <v>817</v>
      </c>
      <c r="O18" s="46">
        <f t="shared" si="2"/>
        <v>817</v>
      </c>
      <c r="P18" s="47">
        <v>244</v>
      </c>
      <c r="Q18" s="50">
        <f t="shared" si="3"/>
        <v>7780</v>
      </c>
      <c r="R18" s="51">
        <f>IF(ISERR(Q18*100/Q22),"",(Q18*100/Q22))</f>
        <v>10.096291105401127</v>
      </c>
      <c r="S18" s="49"/>
      <c r="T18" s="52"/>
      <c r="U18" s="53">
        <f t="shared" si="4"/>
        <v>78.15953385573638</v>
      </c>
      <c r="V18" s="54"/>
    </row>
    <row r="19" spans="2:22" s="55" customFormat="1" ht="25.5" customHeight="1">
      <c r="B19" s="42" t="s">
        <v>17</v>
      </c>
      <c r="C19" s="47">
        <v>705</v>
      </c>
      <c r="D19" s="44">
        <v>0</v>
      </c>
      <c r="E19" s="45">
        <v>283</v>
      </c>
      <c r="F19" s="46">
        <f>SUM(D19:E19)</f>
        <v>283</v>
      </c>
      <c r="G19" s="47">
        <v>98</v>
      </c>
      <c r="H19" s="46">
        <f>SUM(C19,F19,G19)</f>
        <v>1086</v>
      </c>
      <c r="I19" s="48">
        <f>IF(ISERR(H19*100/H22),"",(H19*100/H22))</f>
        <v>1.226744383069572</v>
      </c>
      <c r="J19" s="49"/>
      <c r="K19" s="42" t="s">
        <v>17</v>
      </c>
      <c r="L19" s="47">
        <v>871</v>
      </c>
      <c r="M19" s="44">
        <v>0</v>
      </c>
      <c r="N19" s="45">
        <v>179</v>
      </c>
      <c r="O19" s="46">
        <f>SUM(M19:N19)</f>
        <v>179</v>
      </c>
      <c r="P19" s="47">
        <v>132</v>
      </c>
      <c r="Q19" s="50">
        <f>SUM(L19,O19,P19)</f>
        <v>1182</v>
      </c>
      <c r="R19" s="51">
        <f>IF(ISERR(Q19*100/Q22),"",(Q19*100/Q22))</f>
        <v>1.533909522697189</v>
      </c>
      <c r="S19" s="49"/>
      <c r="T19" s="52"/>
      <c r="U19" s="53">
        <f>IF(ISERR(Q19*100/H19),"",(Q19*100/H19))</f>
        <v>108.83977900552486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4</v>
      </c>
      <c r="D21" s="57"/>
      <c r="E21" s="58"/>
      <c r="F21" s="59">
        <v>0</v>
      </c>
      <c r="G21" s="56">
        <v>28</v>
      </c>
      <c r="H21" s="47">
        <f>SUM(C21+F21+G21)</f>
        <v>32</v>
      </c>
      <c r="I21" s="48">
        <f>IF(ISERR(H21*100/H22),"",(H21*100/H22))</f>
        <v>0.036147164142013175</v>
      </c>
      <c r="J21" s="49"/>
      <c r="K21" s="42" t="s">
        <v>19</v>
      </c>
      <c r="L21" s="56">
        <v>8</v>
      </c>
      <c r="M21" s="60"/>
      <c r="N21" s="58"/>
      <c r="O21" s="59">
        <v>0</v>
      </c>
      <c r="P21" s="56">
        <v>42</v>
      </c>
      <c r="Q21" s="50">
        <f>SUM(L21+O21+P21)</f>
        <v>50</v>
      </c>
      <c r="R21" s="51">
        <f>IF(ISERR(Q21*100/Q22),"",(Q21*100/Q22))</f>
        <v>0.06488618962340055</v>
      </c>
      <c r="S21" s="49"/>
      <c r="T21" s="52"/>
      <c r="U21" s="53">
        <f>IF(ISERR(Q21*100/H21),"",(Q21*100/H21))</f>
        <v>156.25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74557</v>
      </c>
      <c r="D22" s="57">
        <f t="shared" si="5"/>
        <v>636</v>
      </c>
      <c r="E22" s="58">
        <f t="shared" si="5"/>
        <v>6979</v>
      </c>
      <c r="F22" s="59">
        <f t="shared" si="5"/>
        <v>7615</v>
      </c>
      <c r="G22" s="56">
        <f t="shared" si="5"/>
        <v>6355</v>
      </c>
      <c r="H22" s="50">
        <f t="shared" si="5"/>
        <v>88527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63426</v>
      </c>
      <c r="M22" s="60">
        <f t="shared" si="6"/>
        <v>462</v>
      </c>
      <c r="N22" s="58">
        <f t="shared" si="6"/>
        <v>7155</v>
      </c>
      <c r="O22" s="59">
        <f t="shared" si="6"/>
        <v>7617</v>
      </c>
      <c r="P22" s="56">
        <f t="shared" si="6"/>
        <v>6015</v>
      </c>
      <c r="Q22" s="50">
        <f t="shared" si="6"/>
        <v>77058</v>
      </c>
      <c r="R22" s="62">
        <f>IF(ISERR(Q22*100/Q22),"",(Q22*100/Q22))</f>
        <v>100</v>
      </c>
      <c r="S22" s="49"/>
      <c r="T22" s="52"/>
      <c r="U22" s="53">
        <f>IF(ISERR(Q22*100/H22),"",(Q22*100/H22))</f>
        <v>87.04463045172659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30</v>
      </c>
      <c r="C33" s="101"/>
      <c r="D33" s="102">
        <f>IF(ISERR(C22*100/H22)," ",(C22*100/H22))</f>
        <v>84.21950365425238</v>
      </c>
      <c r="E33" s="103">
        <f>IF(ISERR(D22*100/H22)," ",(D22*100/H22))</f>
        <v>0.7184248873225118</v>
      </c>
      <c r="F33" s="104">
        <f>IF(ISERR(E22*100/H22)," ",(E22*100/H22))</f>
        <v>7.883470579597185</v>
      </c>
      <c r="G33" s="105">
        <f>IF(ISERR(F22*100/H22)," ",(F22*100/H22))</f>
        <v>8.601895466919697</v>
      </c>
      <c r="H33" s="102">
        <f>IF(ISERR(G22*100/H22)," ",(G22*100/H22))</f>
        <v>7.178600878827928</v>
      </c>
      <c r="I33" s="106">
        <f>IF(ISERR(H22*100/H22)," ",(H22*100/H22))</f>
        <v>100</v>
      </c>
      <c r="J33" s="49"/>
      <c r="K33" s="100" t="s">
        <v>32</v>
      </c>
      <c r="L33" s="101"/>
      <c r="M33" s="107">
        <f>IF(ISERR(L22*100/Q22)," ",(L22*100/Q22))</f>
        <v>82.30942926107608</v>
      </c>
      <c r="N33" s="108">
        <f>IF(ISERR(M22*100/Q22)," ",(M22*100/Q22))</f>
        <v>0.5995483921202212</v>
      </c>
      <c r="O33" s="109">
        <f>IF(ISERR(N22*100/Q22)," ",(N22*100/Q22))</f>
        <v>9.28521373510862</v>
      </c>
      <c r="P33" s="110">
        <f>IF(ISERR(O22*100/Q22)," ",(O22*100/Q22))</f>
        <v>9.884762127228841</v>
      </c>
      <c r="Q33" s="107">
        <f>IF(ISERR(P22*100/Q22)," ",(P22*100/Q22))</f>
        <v>7.805808611695086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31</v>
      </c>
      <c r="C34" s="113"/>
      <c r="D34" s="114"/>
      <c r="E34" s="115"/>
      <c r="F34" s="116"/>
      <c r="G34" s="117"/>
      <c r="H34" s="114"/>
      <c r="I34" s="118"/>
      <c r="J34" s="49"/>
      <c r="K34" s="112" t="s">
        <v>31</v>
      </c>
      <c r="L34" s="113"/>
      <c r="M34" s="119">
        <f>IF(ISERR(L22*100/C22)," ",(L22*100/C22))</f>
        <v>85.07048298617165</v>
      </c>
      <c r="N34" s="120">
        <f>IF(ISERR(M22*100/D22)," ",(M22*100/D22))</f>
        <v>72.64150943396227</v>
      </c>
      <c r="O34" s="121">
        <f>IF(ISERR(N22*100/E22)," ",(N22*100/E22))</f>
        <v>102.52185126808999</v>
      </c>
      <c r="P34" s="122">
        <f>IF(ISERR(O22*100/F22)," ",(O22*100/F22))</f>
        <v>100.02626395272489</v>
      </c>
      <c r="Q34" s="119">
        <f>IF(ISERR(P22*100/G22)," ",(P22*100/G22))</f>
        <v>94.6498819826908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2016-04-01T02:04:08Z</dcterms:created>
  <dcterms:modified xsi:type="dcterms:W3CDTF">2016-04-01T02:04:46Z</dcterms:modified>
  <cp:category/>
  <cp:version/>
  <cp:contentType/>
  <cp:contentStatus/>
</cp:coreProperties>
</file>