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57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<sst xmlns="http://schemas.openxmlformats.org/spreadsheetml/2006/main" count="69" uniqueCount="37">
  <si>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</si>
  <si>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</si>
  <si>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</si>
  <si>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</si>
  <si>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</si>
  <si>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</si>
  <si>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</si>
  <si>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</si>
  <si>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</si>
  <si>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</si>
  <si>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ボンバン</t>
  </si>
  <si>
    <t>キャブバン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</si>
  <si>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</si>
  <si>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</si>
  <si>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</si>
  <si>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</si>
  <si>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</si>
  <si>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</si>
  <si>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</si>
  <si>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スマート</t>
  </si>
  <si>
    <t>その他</t>
  </si>
  <si>
    <t>合　計</t>
  </si>
  <si>
    <t>車　種　別　構　成　比</t>
  </si>
  <si>
    <t>計</t>
  </si>
  <si>
    <t>ボンバン</t>
  </si>
  <si>
    <t>キャブバン</t>
  </si>
  <si>
    <t>2004/03/31 作成</t>
  </si>
  <si>
    <t>平成１５年  年度報</t>
  </si>
  <si>
    <t>平成１５年  年度報</t>
  </si>
  <si>
    <t>車種別･銘柄別販売台数</t>
  </si>
  <si>
    <t>新車　　軽四輪自動車販売台数　（速報）</t>
  </si>
  <si>
    <t/>
  </si>
  <si>
    <t>平成１４年  年度報</t>
  </si>
  <si>
    <t>前年度対比(％)</t>
  </si>
  <si>
    <t>前年度     (％)</t>
  </si>
  <si>
    <t>前年度対比 (％)</t>
  </si>
  <si>
    <t>当年度     (％)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</si>
</sst>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.0\ &quot;％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176" fontId="4" fillId="0" borderId="22" xfId="0" applyNumberFormat="1" applyFont="1" applyBorder="1" applyAlignment="1" applyProtection="1">
      <alignment vertical="center"/>
      <protection/>
    </xf>
    <xf numFmtId="176" fontId="9" fillId="0" borderId="16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0" fillId="0" borderId="33" xfId="0" applyBorder="1" applyAlignment="1">
      <alignment/>
    </xf>
    <xf numFmtId="177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7" fontId="4" fillId="0" borderId="23" xfId="0" applyNumberFormat="1" applyFont="1" applyBorder="1" applyAlignment="1" applyProtection="1">
      <alignment vertical="center"/>
      <protection/>
    </xf>
    <xf numFmtId="177" fontId="9" fillId="0" borderId="39" xfId="0" applyNumberFormat="1" applyFont="1" applyBorder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77" fontId="4" fillId="0" borderId="23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2" xfId="0" applyNumberFormat="1" applyFont="1" applyBorder="1" applyAlignment="1" applyProtection="1">
      <alignment vertical="center"/>
      <protection locked="0"/>
    </xf>
    <xf numFmtId="177" fontId="9" fillId="0" borderId="43" xfId="0" applyNumberFormat="1" applyFont="1" applyBorder="1" applyAlignment="1" applyProtection="1">
      <alignment vertical="center"/>
      <protection locked="0"/>
    </xf>
    <xf numFmtId="177" fontId="9" fillId="0" borderId="44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177" fontId="4" fillId="0" borderId="42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32</xdr:row>
      <xdr:rowOff>171450</xdr:rowOff>
    </xdr:from>
    <xdr:to>
      <xdr:col>17</xdr:col>
      <xdr:colOff>581025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180975</xdr:rowOff>
    </xdr:from>
    <xdr:to>
      <xdr:col>3</xdr:col>
      <xdr:colOff>571500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180975</xdr:rowOff>
    </xdr:from>
    <xdr:to>
      <xdr:col>4</xdr:col>
      <xdr:colOff>581025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190500</xdr:rowOff>
    </xdr:from>
    <xdr:to>
      <xdr:col>12</xdr:col>
      <xdr:colOff>571500</xdr:colOff>
      <xdr:row>19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190500</xdr:rowOff>
    </xdr:from>
    <xdr:to>
      <xdr:col>13</xdr:col>
      <xdr:colOff>581025</xdr:colOff>
      <xdr:row>19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180975</xdr:rowOff>
    </xdr:from>
    <xdr:to>
      <xdr:col>8</xdr:col>
      <xdr:colOff>600075</xdr:colOff>
      <xdr:row>32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workbookViewId="0" topLeftCell="B5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1" customFormat="1" ht="15" customHeight="1">
      <c r="B1" s="2" t="s">
        <v>31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5" t="s">
        <v>26</v>
      </c>
    </row>
    <row r="2" spans="2:22" s="1" customFormat="1" ht="15" customHeight="1">
      <c r="B2" s="2" t="s">
        <v>31</v>
      </c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5"/>
    </row>
    <row r="3" spans="2:20" s="1" customFormat="1" ht="10.5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27</v>
      </c>
      <c r="L6" s="12" t="str">
        <f>TEXT(Q21,"#,##0")</f>
        <v>75,382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33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10</v>
      </c>
      <c r="N11" s="35" t="s">
        <v>11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42" customFormat="1" ht="25.5" customHeight="1">
      <c r="B12" s="43" t="s">
        <v>12</v>
      </c>
      <c r="C12" s="44">
        <v>21040</v>
      </c>
      <c r="D12" s="45">
        <v>1958</v>
      </c>
      <c r="E12" s="46">
        <v>2725</v>
      </c>
      <c r="F12" s="47">
        <f aca="true" t="shared" si="0" ref="F12:F19">SUM(D12:E12)</f>
        <v>4683</v>
      </c>
      <c r="G12" s="48">
        <v>3295</v>
      </c>
      <c r="H12" s="47">
        <f aca="true" t="shared" si="1" ref="H12:H19">SUM(C12,F12,G12)</f>
        <v>29018</v>
      </c>
      <c r="I12" s="49">
        <f>IF(ISERR(H12*100/H21),"",(H12*100/H21))</f>
        <v>39.56262696497471</v>
      </c>
      <c r="J12" s="50"/>
      <c r="K12" s="43" t="s">
        <v>12</v>
      </c>
      <c r="L12" s="48">
        <v>20976</v>
      </c>
      <c r="M12" s="45">
        <v>1576</v>
      </c>
      <c r="N12" s="46">
        <v>2778</v>
      </c>
      <c r="O12" s="47">
        <f aca="true" t="shared" si="2" ref="O12:O19">SUM(M12:N12)</f>
        <v>4354</v>
      </c>
      <c r="P12" s="48">
        <v>3069</v>
      </c>
      <c r="Q12" s="51">
        <f aca="true" t="shared" si="3" ref="Q12:Q19">SUM(L12,O12,P12)</f>
        <v>28399</v>
      </c>
      <c r="R12" s="52">
        <f>IF(ISERR(Q12*100/Q21),"",(Q12*100/Q21))</f>
        <v>37.67344989520045</v>
      </c>
      <c r="S12" s="50"/>
      <c r="T12" s="53"/>
      <c r="U12" s="54">
        <f aca="true" t="shared" si="4" ref="U12:U21">IF(ISERR(Q12*100/H12),"",(Q12*100/H12))</f>
        <v>97.86684127093528</v>
      </c>
      <c r="V12" s="55"/>
    </row>
    <row r="13" spans="2:22" s="42" customFormat="1" ht="25.5" customHeight="1">
      <c r="B13" s="43" t="s">
        <v>13</v>
      </c>
      <c r="C13" s="48">
        <v>15784</v>
      </c>
      <c r="D13" s="45">
        <v>849</v>
      </c>
      <c r="E13" s="46">
        <v>1285</v>
      </c>
      <c r="F13" s="47">
        <f t="shared" si="0"/>
        <v>2134</v>
      </c>
      <c r="G13" s="48">
        <v>2095</v>
      </c>
      <c r="H13" s="47">
        <f t="shared" si="1"/>
        <v>20013</v>
      </c>
      <c r="I13" s="49">
        <f>IF(ISERR(H13*100/H21),"",(H13*100/H21))</f>
        <v>27.285369544766656</v>
      </c>
      <c r="J13" s="50"/>
      <c r="K13" s="43" t="s">
        <v>13</v>
      </c>
      <c r="L13" s="48">
        <v>17760</v>
      </c>
      <c r="M13" s="45">
        <v>580</v>
      </c>
      <c r="N13" s="46">
        <v>1191</v>
      </c>
      <c r="O13" s="47">
        <f t="shared" si="2"/>
        <v>1771</v>
      </c>
      <c r="P13" s="48">
        <v>2040</v>
      </c>
      <c r="Q13" s="51">
        <f t="shared" si="3"/>
        <v>21571</v>
      </c>
      <c r="R13" s="52">
        <f>IF(ISERR(Q13*100/Q21),"",(Q13*100/Q21))</f>
        <v>28.61558462232363</v>
      </c>
      <c r="S13" s="50"/>
      <c r="T13" s="53"/>
      <c r="U13" s="54">
        <f t="shared" si="4"/>
        <v>107.78493978913706</v>
      </c>
      <c r="V13" s="55"/>
    </row>
    <row r="14" spans="2:22" s="42" customFormat="1" ht="25.5" customHeight="1">
      <c r="B14" s="43" t="s">
        <v>14</v>
      </c>
      <c r="C14" s="44">
        <v>4857</v>
      </c>
      <c r="D14" s="45">
        <v>496</v>
      </c>
      <c r="E14" s="46">
        <v>703</v>
      </c>
      <c r="F14" s="47">
        <f t="shared" si="0"/>
        <v>1199</v>
      </c>
      <c r="G14" s="48">
        <v>747</v>
      </c>
      <c r="H14" s="47">
        <f t="shared" si="1"/>
        <v>6803</v>
      </c>
      <c r="I14" s="49">
        <f>IF(ISERR(H14*100/H21),"",(H14*100/H21))</f>
        <v>9.275089642384827</v>
      </c>
      <c r="J14" s="50"/>
      <c r="K14" s="43" t="s">
        <v>14</v>
      </c>
      <c r="L14" s="48">
        <v>4292</v>
      </c>
      <c r="M14" s="45">
        <v>437</v>
      </c>
      <c r="N14" s="46">
        <v>710</v>
      </c>
      <c r="O14" s="47">
        <f t="shared" si="2"/>
        <v>1147</v>
      </c>
      <c r="P14" s="48">
        <v>651</v>
      </c>
      <c r="Q14" s="51">
        <f t="shared" si="3"/>
        <v>6090</v>
      </c>
      <c r="R14" s="52">
        <f>IF(ISERR(Q14*100/Q21),"",(Q14*100/Q21))</f>
        <v>8.07885171526359</v>
      </c>
      <c r="S14" s="50"/>
      <c r="T14" s="53"/>
      <c r="U14" s="54">
        <f t="shared" si="4"/>
        <v>89.51932970748199</v>
      </c>
      <c r="V14" s="55"/>
    </row>
    <row r="15" spans="2:22" s="42" customFormat="1" ht="25.5" customHeight="1">
      <c r="B15" s="43" t="s">
        <v>15</v>
      </c>
      <c r="C15" s="48">
        <v>1555</v>
      </c>
      <c r="D15" s="45">
        <v>276</v>
      </c>
      <c r="E15" s="46">
        <v>377</v>
      </c>
      <c r="F15" s="47">
        <f t="shared" si="0"/>
        <v>653</v>
      </c>
      <c r="G15" s="48">
        <v>390</v>
      </c>
      <c r="H15" s="47">
        <f t="shared" si="1"/>
        <v>2598</v>
      </c>
      <c r="I15" s="49">
        <f>IF(ISERR(H15*100/H21),"",(H15*100/H21))</f>
        <v>3.5420671602110514</v>
      </c>
      <c r="J15" s="50"/>
      <c r="K15" s="43" t="s">
        <v>15</v>
      </c>
      <c r="L15" s="48">
        <v>1446</v>
      </c>
      <c r="M15" s="45">
        <v>170</v>
      </c>
      <c r="N15" s="46">
        <v>331</v>
      </c>
      <c r="O15" s="47">
        <f t="shared" si="2"/>
        <v>501</v>
      </c>
      <c r="P15" s="48">
        <v>337</v>
      </c>
      <c r="Q15" s="51">
        <f t="shared" si="3"/>
        <v>2284</v>
      </c>
      <c r="R15" s="52">
        <f>IF(ISERR(Q15*100/Q21),"",(Q15*100/Q21))</f>
        <v>3.02990103738293</v>
      </c>
      <c r="S15" s="50"/>
      <c r="T15" s="53"/>
      <c r="U15" s="54">
        <f t="shared" si="4"/>
        <v>87.91377983063896</v>
      </c>
      <c r="V15" s="55"/>
    </row>
    <row r="16" spans="2:22" s="42" customFormat="1" ht="25.5" customHeight="1">
      <c r="B16" s="43" t="s">
        <v>16</v>
      </c>
      <c r="C16" s="44">
        <v>9371</v>
      </c>
      <c r="D16" s="45">
        <v>0</v>
      </c>
      <c r="E16" s="46">
        <v>951</v>
      </c>
      <c r="F16" s="47">
        <f t="shared" si="0"/>
        <v>951</v>
      </c>
      <c r="G16" s="48">
        <v>1106</v>
      </c>
      <c r="H16" s="47">
        <f t="shared" si="1"/>
        <v>11428</v>
      </c>
      <c r="I16" s="49">
        <f>IF(ISERR(H16*100/H21),"",(H16*100/H21))</f>
        <v>15.580732681636604</v>
      </c>
      <c r="J16" s="50"/>
      <c r="K16" s="43" t="s">
        <v>16</v>
      </c>
      <c r="L16" s="48">
        <v>10847</v>
      </c>
      <c r="M16" s="45">
        <v>0</v>
      </c>
      <c r="N16" s="46">
        <v>937</v>
      </c>
      <c r="O16" s="47">
        <f t="shared" si="2"/>
        <v>937</v>
      </c>
      <c r="P16" s="48">
        <v>1086</v>
      </c>
      <c r="Q16" s="51">
        <f t="shared" si="3"/>
        <v>12870</v>
      </c>
      <c r="R16" s="52">
        <f>IF(ISERR(Q16*100/Q21),"",(Q16*100/Q21))</f>
        <v>17.073041309596455</v>
      </c>
      <c r="S16" s="50"/>
      <c r="T16" s="53"/>
      <c r="U16" s="54">
        <f t="shared" si="4"/>
        <v>112.61813090654533</v>
      </c>
      <c r="V16" s="55"/>
    </row>
    <row r="17" spans="2:22" s="42" customFormat="1" ht="25.5" customHeight="1">
      <c r="B17" s="43" t="s">
        <v>17</v>
      </c>
      <c r="C17" s="48">
        <v>888</v>
      </c>
      <c r="D17" s="45">
        <v>0</v>
      </c>
      <c r="E17" s="46">
        <v>109</v>
      </c>
      <c r="F17" s="47">
        <f t="shared" si="0"/>
        <v>109</v>
      </c>
      <c r="G17" s="48">
        <v>92</v>
      </c>
      <c r="H17" s="47">
        <f t="shared" si="1"/>
        <v>1089</v>
      </c>
      <c r="I17" s="49">
        <f>IF(ISERR(H17*100/H21),"",(H17*100/H21))</f>
        <v>1.4847233015665262</v>
      </c>
      <c r="J17" s="50"/>
      <c r="K17" s="43" t="s">
        <v>17</v>
      </c>
      <c r="L17" s="48">
        <v>955</v>
      </c>
      <c r="M17" s="45">
        <v>0</v>
      </c>
      <c r="N17" s="46">
        <v>157</v>
      </c>
      <c r="O17" s="47">
        <f t="shared" si="2"/>
        <v>157</v>
      </c>
      <c r="P17" s="48">
        <v>71</v>
      </c>
      <c r="Q17" s="51">
        <f t="shared" si="3"/>
        <v>1183</v>
      </c>
      <c r="R17" s="52">
        <f>IF(ISERR(Q17*100/Q21),"",(Q17*100/Q21))</f>
        <v>1.5693401607810884</v>
      </c>
      <c r="S17" s="50"/>
      <c r="T17" s="53"/>
      <c r="U17" s="54">
        <f t="shared" si="4"/>
        <v>108.6317722681359</v>
      </c>
      <c r="V17" s="55"/>
    </row>
    <row r="18" spans="2:22" s="42" customFormat="1" ht="25.5" customHeight="1">
      <c r="B18" s="43" t="s">
        <v>18</v>
      </c>
      <c r="C18" s="48">
        <v>2144</v>
      </c>
      <c r="D18" s="45">
        <v>0</v>
      </c>
      <c r="E18" s="46">
        <v>0</v>
      </c>
      <c r="F18" s="47">
        <f t="shared" si="0"/>
        <v>0</v>
      </c>
      <c r="G18" s="48">
        <v>0</v>
      </c>
      <c r="H18" s="47">
        <f t="shared" si="1"/>
        <v>2144</v>
      </c>
      <c r="I18" s="49">
        <f>IF(ISERR(H18*100/H21),"",(H18*100/H21))</f>
        <v>2.92309160565531</v>
      </c>
      <c r="J18" s="50"/>
      <c r="K18" s="43" t="s">
        <v>18</v>
      </c>
      <c r="L18" s="48">
        <v>1998</v>
      </c>
      <c r="M18" s="45">
        <v>0</v>
      </c>
      <c r="N18" s="46">
        <v>439</v>
      </c>
      <c r="O18" s="47">
        <f t="shared" si="2"/>
        <v>439</v>
      </c>
      <c r="P18" s="48">
        <v>339</v>
      </c>
      <c r="Q18" s="51">
        <f t="shared" si="3"/>
        <v>2776</v>
      </c>
      <c r="R18" s="52">
        <f>IF(ISERR(Q18*100/Q21),"",(Q18*100/Q21))</f>
        <v>3.6825767424584117</v>
      </c>
      <c r="S18" s="50"/>
      <c r="T18" s="53"/>
      <c r="U18" s="54">
        <f t="shared" si="4"/>
        <v>129.47761194029852</v>
      </c>
      <c r="V18" s="55"/>
    </row>
    <row r="19" spans="2:22" s="42" customFormat="1" ht="25.5" customHeight="1">
      <c r="B19" s="43" t="s">
        <v>19</v>
      </c>
      <c r="C19" s="48">
        <v>134</v>
      </c>
      <c r="D19" s="45">
        <v>0</v>
      </c>
      <c r="E19" s="46">
        <v>0</v>
      </c>
      <c r="F19" s="47">
        <f t="shared" si="0"/>
        <v>0</v>
      </c>
      <c r="G19" s="48">
        <v>0</v>
      </c>
      <c r="H19" s="47">
        <f t="shared" si="1"/>
        <v>134</v>
      </c>
      <c r="I19" s="49">
        <f>IF(ISERR(H19*100/H21),"",(H19*100/H21))</f>
        <v>0.18269322535345686</v>
      </c>
      <c r="J19" s="50"/>
      <c r="K19" s="43" t="s">
        <v>19</v>
      </c>
      <c r="L19" s="48">
        <v>73</v>
      </c>
      <c r="M19" s="45">
        <v>0</v>
      </c>
      <c r="N19" s="46">
        <v>0</v>
      </c>
      <c r="O19" s="47">
        <f t="shared" si="2"/>
        <v>0</v>
      </c>
      <c r="P19" s="48">
        <v>0</v>
      </c>
      <c r="Q19" s="51">
        <f t="shared" si="3"/>
        <v>73</v>
      </c>
      <c r="R19" s="52">
        <f>IF(ISERR(Q19*100/Q21),"",(Q19*100/Q21))</f>
        <v>0.09684009445225651</v>
      </c>
      <c r="S19" s="50"/>
      <c r="T19" s="53"/>
      <c r="U19" s="54">
        <f t="shared" si="4"/>
        <v>54.47761194029851</v>
      </c>
      <c r="V19" s="55"/>
    </row>
    <row r="20" spans="2:22" s="42" customFormat="1" ht="25.5" customHeight="1">
      <c r="B20" s="43" t="s">
        <v>20</v>
      </c>
      <c r="C20" s="56">
        <v>2</v>
      </c>
      <c r="D20" s="57"/>
      <c r="E20" s="58"/>
      <c r="F20" s="59">
        <v>0</v>
      </c>
      <c r="G20" s="56">
        <v>118</v>
      </c>
      <c r="H20" s="48">
        <f>SUM(C20+F20+G20)</f>
        <v>120</v>
      </c>
      <c r="I20" s="49">
        <f>IF(ISERR(H20*100/H21),"",(H20*100/H21))</f>
        <v>0.1636058734508569</v>
      </c>
      <c r="J20" s="50"/>
      <c r="K20" s="43" t="s">
        <v>20</v>
      </c>
      <c r="L20" s="56">
        <v>1</v>
      </c>
      <c r="M20" s="60"/>
      <c r="N20" s="58"/>
      <c r="O20" s="59">
        <v>0</v>
      </c>
      <c r="P20" s="56">
        <v>135</v>
      </c>
      <c r="Q20" s="51">
        <f>SUM(L20+O20+P20)</f>
        <v>136</v>
      </c>
      <c r="R20" s="52">
        <f>IF(ISERR(Q20*100/Q21),"",(Q20*100/Q21))</f>
        <v>0.1804144225411902</v>
      </c>
      <c r="S20" s="50"/>
      <c r="T20" s="53"/>
      <c r="U20" s="54">
        <f t="shared" si="4"/>
        <v>113.33333333333333</v>
      </c>
      <c r="V20" s="55"/>
    </row>
    <row r="21" spans="2:22" s="42" customFormat="1" ht="25.5" customHeight="1">
      <c r="B21" s="43" t="s">
        <v>21</v>
      </c>
      <c r="C21" s="56">
        <f aca="true" t="shared" si="5" ref="C21:H21">SUM(C12:C20)</f>
        <v>55775</v>
      </c>
      <c r="D21" s="57">
        <f t="shared" si="5"/>
        <v>3579</v>
      </c>
      <c r="E21" s="58">
        <f t="shared" si="5"/>
        <v>6150</v>
      </c>
      <c r="F21" s="59">
        <f t="shared" si="5"/>
        <v>9729</v>
      </c>
      <c r="G21" s="56">
        <f t="shared" si="5"/>
        <v>7843</v>
      </c>
      <c r="H21" s="51">
        <f t="shared" si="5"/>
        <v>73347</v>
      </c>
      <c r="I21" s="61">
        <f>IF(ISERR(H21*100/H21),"",(H21*100/H21))</f>
        <v>100</v>
      </c>
      <c r="J21" s="50"/>
      <c r="K21" s="43" t="s">
        <v>21</v>
      </c>
      <c r="L21" s="56">
        <f aca="true" t="shared" si="6" ref="L21:Q21">SUM(L12:L20)</f>
        <v>58348</v>
      </c>
      <c r="M21" s="60">
        <f t="shared" si="6"/>
        <v>2763</v>
      </c>
      <c r="N21" s="58">
        <f t="shared" si="6"/>
        <v>6543</v>
      </c>
      <c r="O21" s="59">
        <f t="shared" si="6"/>
        <v>9306</v>
      </c>
      <c r="P21" s="56">
        <f t="shared" si="6"/>
        <v>7728</v>
      </c>
      <c r="Q21" s="51">
        <f t="shared" si="6"/>
        <v>75382</v>
      </c>
      <c r="R21" s="62">
        <f>IF(ISERR(Q21*100/Q21),"",(Q21*100/Q21))</f>
        <v>100</v>
      </c>
      <c r="S21" s="50"/>
      <c r="T21" s="53"/>
      <c r="U21" s="54">
        <f t="shared" si="4"/>
        <v>102.77448293727078</v>
      </c>
      <c r="V21" s="55"/>
    </row>
    <row r="22" spans="2:22" ht="12.75" customHeight="1">
      <c r="B22" s="63"/>
      <c r="C22" s="64"/>
      <c r="D22" s="64"/>
      <c r="E22" s="64"/>
      <c r="F22" s="64"/>
      <c r="G22" s="64"/>
      <c r="H22" s="64"/>
      <c r="I22" s="65"/>
      <c r="J22" s="15"/>
      <c r="K22" s="63"/>
      <c r="L22" s="66"/>
      <c r="M22" s="66"/>
      <c r="N22" s="66"/>
      <c r="O22" s="66"/>
      <c r="P22" s="66"/>
      <c r="Q22" s="66"/>
      <c r="R22" s="67"/>
      <c r="S22" s="15"/>
      <c r="T22" s="68"/>
      <c r="U22" s="69"/>
      <c r="V22" s="70"/>
    </row>
    <row r="23" spans="2:22" ht="28.5" customHeight="1" thickBot="1">
      <c r="B23" s="71"/>
      <c r="C23" s="72"/>
      <c r="D23" s="72"/>
      <c r="E23" s="72"/>
      <c r="F23" s="73"/>
      <c r="G23" s="74"/>
      <c r="H23" s="74"/>
      <c r="I23" s="75"/>
      <c r="J23" s="15"/>
      <c r="K23" s="76"/>
      <c r="L23" s="72"/>
      <c r="M23" s="72"/>
      <c r="N23" s="72"/>
      <c r="O23" s="73"/>
      <c r="P23" s="74"/>
      <c r="Q23" s="74"/>
      <c r="R23" s="75"/>
      <c r="S23" s="15"/>
      <c r="T23" s="76"/>
      <c r="U23" s="77">
        <f>IF(ISERR(SUM(P23*100/G23)),"",SUM(P23*100/G23))</f>
      </c>
      <c r="V23" s="78"/>
    </row>
    <row r="24" spans="2:21" ht="12" customHeight="1">
      <c r="B24" s="79"/>
      <c r="C24" s="79"/>
      <c r="D24" s="79"/>
      <c r="E24" s="79"/>
      <c r="F24" s="79"/>
      <c r="G24" s="79"/>
      <c r="H24" s="79"/>
      <c r="I24" s="80"/>
      <c r="J24" s="15"/>
      <c r="K24" s="79"/>
      <c r="L24" s="79"/>
      <c r="M24" s="79"/>
      <c r="N24" s="79"/>
      <c r="O24" s="79"/>
      <c r="P24" s="79"/>
      <c r="Q24" s="79"/>
      <c r="R24" s="80"/>
      <c r="S24" s="15"/>
      <c r="T24" s="81"/>
      <c r="U24" s="15"/>
    </row>
    <row r="25" spans="2:2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2"/>
      <c r="O25" s="15"/>
      <c r="Q25" s="83"/>
      <c r="R25" s="84" t="str">
        <f>IF(ISERR(SUM(Q21*100/N25))," ",SUM(Q21*100/N25))</f>
        <v> </v>
      </c>
      <c r="S25" s="15"/>
      <c r="T25" s="15"/>
      <c r="U25" s="15"/>
    </row>
    <row r="26" spans="2:21" ht="9.75" customHeight="1"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13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85" t="s">
        <v>22</v>
      </c>
      <c r="C28" s="8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5"/>
      <c r="T28" s="15"/>
      <c r="U28" s="15"/>
    </row>
    <row r="29" spans="2:21" ht="14.25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5.75" customHeight="1">
      <c r="B30" s="87"/>
      <c r="C30" s="88"/>
      <c r="D30" s="89" t="s">
        <v>2</v>
      </c>
      <c r="E30" s="90" t="s">
        <v>3</v>
      </c>
      <c r="F30" s="91"/>
      <c r="G30" s="92"/>
      <c r="H30" s="89" t="s">
        <v>4</v>
      </c>
      <c r="I30" s="93" t="s">
        <v>23</v>
      </c>
      <c r="J30" s="15"/>
      <c r="K30" s="87"/>
      <c r="L30" s="88"/>
      <c r="M30" s="89" t="s">
        <v>2</v>
      </c>
      <c r="N30" s="90" t="s">
        <v>3</v>
      </c>
      <c r="O30" s="91"/>
      <c r="P30" s="92"/>
      <c r="Q30" s="89" t="s">
        <v>4</v>
      </c>
      <c r="R30" s="93" t="s">
        <v>23</v>
      </c>
      <c r="S30" s="15"/>
      <c r="T30" s="15"/>
      <c r="U30" s="15"/>
    </row>
    <row r="31" spans="2:21" ht="15.75" customHeight="1">
      <c r="B31" s="94"/>
      <c r="C31" s="95"/>
      <c r="D31" s="96"/>
      <c r="E31" s="97" t="s">
        <v>24</v>
      </c>
      <c r="F31" s="98" t="s">
        <v>25</v>
      </c>
      <c r="G31" s="36" t="s">
        <v>23</v>
      </c>
      <c r="H31" s="96"/>
      <c r="I31" s="99"/>
      <c r="J31" s="15"/>
      <c r="K31" s="94"/>
      <c r="L31" s="95"/>
      <c r="M31" s="96"/>
      <c r="N31" s="97" t="s">
        <v>24</v>
      </c>
      <c r="O31" s="98" t="s">
        <v>25</v>
      </c>
      <c r="P31" s="36" t="s">
        <v>23</v>
      </c>
      <c r="Q31" s="96"/>
      <c r="R31" s="99"/>
      <c r="S31" s="15"/>
      <c r="T31" s="15"/>
      <c r="U31" s="15"/>
    </row>
    <row r="32" spans="2:21" s="42" customFormat="1" ht="25.5" customHeight="1">
      <c r="B32" s="100" t="s">
        <v>34</v>
      </c>
      <c r="C32" s="101"/>
      <c r="D32" s="102">
        <f>IF(ISERR(C21*100/H21)," ",(C21*100/H21))</f>
        <v>76.04264659767952</v>
      </c>
      <c r="E32" s="103">
        <f>IF(ISERR(D21*100/H21)," ",(D21*100/H21))</f>
        <v>4.879545175671806</v>
      </c>
      <c r="F32" s="104">
        <f>IF(ISERR(E21*100/H21)," ",(E21*100/H21))</f>
        <v>8.384801014356416</v>
      </c>
      <c r="G32" s="105">
        <f>IF(ISERR(F21*100/H21)," ",(F21*100/H21))</f>
        <v>13.264346190028222</v>
      </c>
      <c r="H32" s="102">
        <f>IF(ISERR(G21*100/H21)," ",(G21*100/H21))</f>
        <v>10.693007212292255</v>
      </c>
      <c r="I32" s="106">
        <f>IF(ISERR(H21*100/H21)," ",(H21*100/H21))</f>
        <v>100</v>
      </c>
      <c r="J32" s="50"/>
      <c r="K32" s="100" t="s">
        <v>36</v>
      </c>
      <c r="L32" s="101"/>
      <c r="M32" s="107">
        <f>IF(ISERR(L21*100/Q21)," ",(L21*100/Q21))</f>
        <v>77.40309357671593</v>
      </c>
      <c r="N32" s="108">
        <f>IF(ISERR(M21*100/Q21)," ",(M21*100/Q21))</f>
        <v>3.665331246186092</v>
      </c>
      <c r="O32" s="109">
        <f>IF(ISERR(N21*100/Q21)," ",(N21*100/Q21))</f>
        <v>8.679790931522113</v>
      </c>
      <c r="P32" s="110">
        <f>IF(ISERR(O21*100/Q21)," ",(O21*100/Q21))</f>
        <v>12.345122177708205</v>
      </c>
      <c r="Q32" s="107">
        <f>IF(ISERR(P21*100/Q21)," ",(P21*100/Q21))</f>
        <v>10.251784245575866</v>
      </c>
      <c r="R32" s="111">
        <f>IF(ISERR(Q21*100/Q21)," ",(Q21*100/Q21))</f>
        <v>100</v>
      </c>
      <c r="S32" s="50"/>
      <c r="T32" s="50"/>
      <c r="U32" s="50"/>
    </row>
    <row r="33" spans="2:21" s="42" customFormat="1" ht="25.5" customHeight="1" thickBot="1">
      <c r="B33" s="112" t="s">
        <v>35</v>
      </c>
      <c r="C33" s="113"/>
      <c r="D33" s="114"/>
      <c r="E33" s="115"/>
      <c r="F33" s="116"/>
      <c r="G33" s="117"/>
      <c r="H33" s="114"/>
      <c r="I33" s="118"/>
      <c r="J33" s="50"/>
      <c r="K33" s="112" t="s">
        <v>35</v>
      </c>
      <c r="L33" s="113"/>
      <c r="M33" s="119">
        <f>IF(ISERR(L21*100/C21)," ",(L21*100/C21))</f>
        <v>104.61317794710892</v>
      </c>
      <c r="N33" s="120">
        <f>IF(ISERR(M21*100/D21)," ",(M21*100/D21))</f>
        <v>77.20033528918692</v>
      </c>
      <c r="O33" s="121">
        <f>IF(ISERR(N21*100/E21)," ",(N21*100/E21))</f>
        <v>106.39024390243902</v>
      </c>
      <c r="P33" s="122">
        <f>IF(ISERR(O21*100/F21)," ",(O21*100/F21))</f>
        <v>95.65217391304348</v>
      </c>
      <c r="Q33" s="119">
        <f>IF(ISERR(P21*100/G21)," ",(P21*100/G21))</f>
        <v>98.53372434017595</v>
      </c>
      <c r="R33" s="123"/>
      <c r="S33" s="50"/>
      <c r="T33" s="50"/>
      <c r="U33" s="50"/>
    </row>
    <row r="34" spans="2:21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Q34" s="15"/>
      <c r="R34" s="15"/>
      <c r="S34" s="15"/>
      <c r="T34" s="15"/>
      <c r="U34" s="15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4" t="s">
        <v>31</v>
      </c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P36" s="15"/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0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</sheetData>
  <mergeCells count="18">
    <mergeCell ref="L6:M6"/>
    <mergeCell ref="M30:M31"/>
    <mergeCell ref="L10:L11"/>
    <mergeCell ref="R30:R31"/>
    <mergeCell ref="P10:P11"/>
    <mergeCell ref="Q10:Q11"/>
    <mergeCell ref="R10:R11"/>
    <mergeCell ref="P23:Q23"/>
    <mergeCell ref="T10:V11"/>
    <mergeCell ref="Q30:Q31"/>
    <mergeCell ref="C10:C11"/>
    <mergeCell ref="G10:G11"/>
    <mergeCell ref="H10:H11"/>
    <mergeCell ref="I10:I11"/>
    <mergeCell ref="D30:D31"/>
    <mergeCell ref="H30:H31"/>
    <mergeCell ref="I30:I31"/>
    <mergeCell ref="G23:H23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静岡県軽自動車販売店協会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静岡県軽自動車販売店協会</dc:creator>
  <cp:keywords/>
  <dc:description/>
  <cp:lastModifiedBy>静岡県軽自動車販売店協会</cp:lastModifiedBy>
  <dcterms:created xsi:type="dcterms:W3CDTF">2004-03-31T09:57:17Z</dcterms:created>
  <dcterms:modified xsi:type="dcterms:W3CDTF">2004-03-31T09:57:46Z</dcterms:modified>
  <cp:category/>
  <cp:version/>
  <cp:contentType/>
  <cp:contentStatus/>
</cp:coreProperties>
</file>